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LIC\EDITAIS\Editais 2025\50000.0392442024-36 - Locação de Veículos\Edital PE 90004.2025 MT- Locação de veículo SUV DF\"/>
    </mc:Choice>
  </mc:AlternateContent>
  <xr:revisionPtr revIDLastSave="0" documentId="13_ncr:1_{CE83B058-DA98-4F2C-8276-502479B66734}" xr6:coauthVersionLast="47" xr6:coauthVersionMax="47" xr10:uidLastSave="{00000000-0000-0000-0000-000000000000}"/>
  <bookViews>
    <workbookView xWindow="28680" yWindow="-120" windowWidth="24240" windowHeight="13020" xr2:uid="{BFBF67F0-046B-450B-9A5F-6D4836510E6C}"/>
  </bookViews>
  <sheets>
    <sheet name="Modelo de Proposta Comerci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3" l="1"/>
  <c r="H7" i="3" l="1"/>
  <c r="I7" i="3" s="1"/>
  <c r="J7" i="3" s="1"/>
  <c r="K7" i="3" s="1"/>
  <c r="M7" i="3" s="1"/>
  <c r="N7" i="3" l="1"/>
  <c r="O7" i="3" s="1"/>
  <c r="P7" i="3"/>
</calcChain>
</file>

<file path=xl/sharedStrings.xml><?xml version="1.0" encoding="utf-8"?>
<sst xmlns="http://schemas.openxmlformats.org/spreadsheetml/2006/main" count="26" uniqueCount="26">
  <si>
    <t>Item</t>
  </si>
  <si>
    <t>Descrição do Serviço</t>
  </si>
  <si>
    <t>Único</t>
  </si>
  <si>
    <t>Veículo</t>
  </si>
  <si>
    <t>Unidade</t>
  </si>
  <si>
    <t>MINISTÉRIO DOS TRANSPORTES</t>
  </si>
  <si>
    <t>PLANILHA DA PROPOSTA</t>
  </si>
  <si>
    <t>Quant. de Veículos (A)</t>
  </si>
  <si>
    <t>Quilometragem Assegurada Mensal por veículo  (B)</t>
  </si>
  <si>
    <t>Valor Mensal do veículo com quilometragem Assegurada (D)</t>
  </si>
  <si>
    <t>Valor do quilometro  E = (D / B)</t>
  </si>
  <si>
    <t>Valor do quilometro excedente correspondente a 60% do valor do quilômetro assegurado por veículo 
F = (E *60%)</t>
  </si>
  <si>
    <t>Valor unitário mensal de excedente em 60% do valor do quilômetro        G = (F * C)</t>
  </si>
  <si>
    <t>Valor total mensal de excedente em 60% do valor do quilômetro         H = (G * A)</t>
  </si>
  <si>
    <t>Valor total estimado Mensal sem excedente      I = (D * A)</t>
  </si>
  <si>
    <t>Valor Anual Total com Excedente       K = (J * 12)</t>
  </si>
  <si>
    <t>Valor Bienal Unitário com Excedente       L = (K * 2 / A)</t>
  </si>
  <si>
    <t>Valor Bienal Total com Excedente      M = (J * 24)</t>
  </si>
  <si>
    <t>Quilometragem excedente máxima mensal por veículo (C)</t>
  </si>
  <si>
    <t>Valor total estimado Mensal com excedente         J = (H + I)</t>
  </si>
  <si>
    <t>OBSERVAÇÃO 4: VERIFICAR A DESCRIÇÃO DETALHADA DO VEÍCULO NO TERMO DE REFERÊNCIA</t>
  </si>
  <si>
    <t>OBSERVAÇÃO 5: UTILIZAR O MODELO DA PROPOSTA COMERCIAL - ANEXO III DO EDITAL</t>
  </si>
  <si>
    <t>OBSERVAÇÃO 3: PARA EFEITO DE LANCES DEVERÁ SER UTILIZADO O VALOR BIENAL UNITÁRIO COM EXCEDENTE (L)</t>
  </si>
  <si>
    <t>OSERVAÇÃO 1: PREENCHER SOMENTE OS CAMPOS EM AMARELO</t>
  </si>
  <si>
    <t>OBSERVAÇÃO 2: ATENTAR-SE QUE O EXCEDENTE SOMENTE SERÁ PAGO EM CASO DE ULTRAPASSAR A QUILOMETRAGEM ASSEGURADA, CONFORME ITEM 5.6.7 DO TERMO DE REFERÊNCIA</t>
  </si>
  <si>
    <t>Locação de Veículo Executivo; Tipo SUV; 175 Cv ou superior, a serviço, no Distrito Federal/DF e Região Integrada de Desenvolvimento - Ride, conforme condições, quantidades e exigências estabelecidas no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</si>
</sst>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8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justify" vertical="center"/>
    </xf>
    <xf numFmtId="0" fontId="3" fillId="0" borderId="0" xfId="0" applyFont="1"/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Normal 2" xfId="2" xr:uid="{4D723733-C932-4C4C-8742-0D3612FC42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101215</xdr:colOff>
      <xdr:row>0</xdr:row>
      <xdr:rowOff>100927</xdr:rowOff>
    </xdr:from>
    <xdr:to>
      <xdr:col>0</xdr:col>
      <xdr:colOff>715718</xdr:colOff>
      <xdr:row>0</xdr:row>
      <xdr:rowOff>714375</xdr:rowOff>
    </xdr:to>
    <xdr:pic>
      <xdr:nvPicPr>
        <xdr:cNvPr id="2" name="Imagem 1" descr="Brasão da República | Instituto de Artes">
          <a:extLst>
            <a:ext uri="{FF2B5EF4-FFF2-40B4-BE49-F238E27FC236}">
              <a16:creationId xmlns:a16="http://schemas.microsoft.com/office/drawing/2014/main" id="{A6181A6E-3505-402B-972C-0AA0C40A3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15" y="100927"/>
          <a:ext cx="614503" cy="6134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5FB4D-6C8B-443D-8678-0030C521FFA3}">
  <dimension ref="A1:P13"/>
  <sheetViews>
    <sheetView tabSelected="1" zoomScaleNormal="100" workbookViewId="0">
      <selection activeCell="G7" sqref="G7:G8"/>
    </sheetView>
  </sheetViews>
  <sheetFormatPr defaultRowHeight="12.75" x14ac:dyDescent="0.2"/>
  <cols>
    <col min="1" max="1" width="11.5703125" style="1" customWidth="1"/>
    <col min="2" max="2" width="62.42578125" style="1" customWidth="1"/>
    <col min="3" max="3" width="3.28515625" style="1" bestFit="1" customWidth="1"/>
    <col min="4" max="4" width="7.7109375" style="1" customWidth="1"/>
    <col min="5" max="7" width="13.140625" style="1" customWidth="1"/>
    <col min="8" max="8" width="9.7109375" style="1" customWidth="1"/>
    <col min="9" max="9" width="17" style="1" bestFit="1" customWidth="1"/>
    <col min="10" max="10" width="13.5703125" style="1" customWidth="1"/>
    <col min="11" max="11" width="13.5703125" style="1" bestFit="1" customWidth="1"/>
    <col min="12" max="12" width="11.42578125" style="1" bestFit="1" customWidth="1"/>
    <col min="13" max="13" width="12.85546875" style="1" bestFit="1" customWidth="1"/>
    <col min="14" max="14" width="15.7109375" style="1" bestFit="1" customWidth="1"/>
    <col min="15" max="15" width="12.28515625" style="1" bestFit="1" customWidth="1"/>
    <col min="16" max="16" width="15.5703125" style="1" bestFit="1" customWidth="1"/>
    <col min="17" max="16384" width="9.140625" style="1"/>
  </cols>
  <sheetData>
    <row r="1" spans="1:16" ht="60" customHeight="1" x14ac:dyDescent="0.2">
      <c r="B1" s="6" t="s">
        <v>5</v>
      </c>
      <c r="C1" s="3"/>
      <c r="D1" s="3"/>
      <c r="E1" s="3"/>
      <c r="F1" s="3"/>
      <c r="G1" s="3"/>
      <c r="H1" s="3"/>
      <c r="I1" s="3"/>
      <c r="J1" s="3"/>
      <c r="K1" s="3"/>
    </row>
    <row r="2" spans="1:16" ht="13.5" thickBot="1" x14ac:dyDescent="0.25"/>
    <row r="3" spans="1:16" ht="13.5" thickBot="1" x14ac:dyDescent="0.25">
      <c r="A3" s="13" t="s">
        <v>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5" spans="1:16" ht="13.5" thickBot="1" x14ac:dyDescent="0.25"/>
    <row r="6" spans="1:16" ht="102" x14ac:dyDescent="0.2">
      <c r="A6" s="4" t="s">
        <v>0</v>
      </c>
      <c r="B6" s="5" t="s">
        <v>1</v>
      </c>
      <c r="C6" s="7" t="s">
        <v>4</v>
      </c>
      <c r="D6" s="5" t="s">
        <v>7</v>
      </c>
      <c r="E6" s="5" t="s">
        <v>8</v>
      </c>
      <c r="F6" s="5" t="s">
        <v>18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19</v>
      </c>
      <c r="N6" s="10" t="s">
        <v>15</v>
      </c>
      <c r="O6" s="12" t="s">
        <v>16</v>
      </c>
      <c r="P6" s="11" t="s">
        <v>17</v>
      </c>
    </row>
    <row r="7" spans="1:16" ht="102" customHeight="1" x14ac:dyDescent="0.2">
      <c r="A7" s="20" t="s">
        <v>2</v>
      </c>
      <c r="B7" s="28" t="s">
        <v>25</v>
      </c>
      <c r="C7" s="30" t="s">
        <v>3</v>
      </c>
      <c r="D7" s="26">
        <v>4</v>
      </c>
      <c r="E7" s="22">
        <v>1500</v>
      </c>
      <c r="F7" s="26">
        <v>500</v>
      </c>
      <c r="G7" s="24"/>
      <c r="H7" s="18">
        <f>ROUND(G7/E7,2)</f>
        <v>0</v>
      </c>
      <c r="I7" s="18">
        <f>ROUND((H7*60%),2)</f>
        <v>0</v>
      </c>
      <c r="J7" s="18">
        <f>I7*F7</f>
        <v>0</v>
      </c>
      <c r="K7" s="18">
        <f>J7*D7</f>
        <v>0</v>
      </c>
      <c r="L7" s="18">
        <f>G7*D7</f>
        <v>0</v>
      </c>
      <c r="M7" s="18">
        <f>L7+K7</f>
        <v>0</v>
      </c>
      <c r="N7" s="34">
        <f>M7*12</f>
        <v>0</v>
      </c>
      <c r="O7" s="36">
        <f>(N7*2)/D7</f>
        <v>0</v>
      </c>
      <c r="P7" s="32">
        <f>M7*24</f>
        <v>0</v>
      </c>
    </row>
    <row r="8" spans="1:16" ht="15" customHeight="1" thickBot="1" x14ac:dyDescent="0.25">
      <c r="A8" s="21"/>
      <c r="B8" s="29"/>
      <c r="C8" s="31"/>
      <c r="D8" s="27"/>
      <c r="E8" s="23"/>
      <c r="F8" s="27"/>
      <c r="G8" s="25"/>
      <c r="H8" s="19"/>
      <c r="I8" s="19"/>
      <c r="J8" s="19"/>
      <c r="K8" s="19"/>
      <c r="L8" s="19"/>
      <c r="M8" s="19"/>
      <c r="N8" s="35"/>
      <c r="O8" s="37"/>
      <c r="P8" s="33"/>
    </row>
    <row r="9" spans="1:16" ht="15.75" customHeight="1" x14ac:dyDescent="0.2">
      <c r="A9" s="16" t="s">
        <v>23</v>
      </c>
      <c r="B9" s="17"/>
      <c r="N9" s="2"/>
    </row>
    <row r="10" spans="1:16" x14ac:dyDescent="0.2">
      <c r="A10" s="9" t="s">
        <v>24</v>
      </c>
    </row>
    <row r="11" spans="1:16" x14ac:dyDescent="0.2">
      <c r="A11" s="9" t="s">
        <v>22</v>
      </c>
    </row>
    <row r="12" spans="1:16" x14ac:dyDescent="0.2">
      <c r="A12" s="9" t="s">
        <v>20</v>
      </c>
      <c r="B12" s="8"/>
    </row>
    <row r="13" spans="1:16" x14ac:dyDescent="0.2">
      <c r="A13" s="9" t="s">
        <v>21</v>
      </c>
    </row>
  </sheetData>
  <sheetProtection algorithmName="SHA-512" hashValue="TR+/MysO+NXNmljK/7+7TGPzOSUoWwQTEjZ8Z3xajrkkxo8PCrqmIfEoLoIRjJ87hX4ZMORDTKt5Z35CYlminw==" saltValue="OprCZlMxSMZtPmYyFmL+cg==" spinCount="100000" sheet="1" objects="1" scenarios="1" selectLockedCells="1"/>
  <mergeCells count="18">
    <mergeCell ref="P7:P8"/>
    <mergeCell ref="N7:N8"/>
    <mergeCell ref="M7:M8"/>
    <mergeCell ref="L7:L8"/>
    <mergeCell ref="K7:K8"/>
    <mergeCell ref="O7:O8"/>
    <mergeCell ref="A3:O3"/>
    <mergeCell ref="A9:B9"/>
    <mergeCell ref="J7:J8"/>
    <mergeCell ref="I7:I8"/>
    <mergeCell ref="H7:H8"/>
    <mergeCell ref="A7:A8"/>
    <mergeCell ref="E7:E8"/>
    <mergeCell ref="G7:G8"/>
    <mergeCell ref="F7:F8"/>
    <mergeCell ref="D7:D8"/>
    <mergeCell ref="B7:B8"/>
    <mergeCell ref="C7:C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Proposta Comercial</vt:lpstr>
    </vt:vector>
  </TitlesOfParts>
  <Company>Ministerio da Infraestrutura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Santiago da Silva Dutra</dc:creator>
  <cp:lastModifiedBy>Gioconda Brito Andrade</cp:lastModifiedBy>
  <dcterms:created xsi:type="dcterms:W3CDTF">2025-01-27T19:25:05Z</dcterms:created>
  <dcterms:modified xsi:type="dcterms:W3CDTF">2025-03-31T19:05:43Z</dcterms:modified>
</cp:coreProperties>
</file>